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163369\"/>
    </mc:Choice>
  </mc:AlternateContent>
  <xr:revisionPtr revIDLastSave="0" documentId="13_ncr:1_{D05DA3B4-F355-4938-9DD9-9B41568C95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4" i="1" l="1"/>
  <c r="O39" i="1"/>
  <c r="N40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Q23" i="1"/>
  <c r="Q84" i="1" s="1"/>
  <c r="R23" i="1"/>
  <c r="R84" i="1" s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<sst xmlns="http://schemas.openxmlformats.org/spreadsheetml/2006/main" count="151" uniqueCount="66">
  <si>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</si>
  <si>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</si>
  <si>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</si>
  <si>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</si>
  <si>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</si>
  <si>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</si>
  <si>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</si>
  <si>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</si>
  <si>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</si>
  <si>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</si>
  <si>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</si>
  <si>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</si>
  <si>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</si>
  <si>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</si>
  <si>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</si>
  <si>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</si>
  <si>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</si>
  <si>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</si>
  <si>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</si>
  <si>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</si>
  <si>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</si>
  <si>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</si>
  <si>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</si>
  <si>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202E35200</t>
  </si>
  <si>
    <t>202E20010</t>
  </si>
  <si>
    <t>602E20000</t>
  </si>
  <si>
    <t>611E19200</t>
  </si>
  <si>
    <t>605E31100</t>
  </si>
  <si>
    <t>R1</t>
  </si>
  <si>
    <t>R2</t>
  </si>
  <si>
    <t>R3</t>
  </si>
  <si>
    <t>D1</t>
  </si>
  <si>
    <t>D2</t>
  </si>
  <si>
    <t>D3</t>
  </si>
  <si>
    <t>E1</t>
  </si>
  <si>
    <t>D4</t>
  </si>
  <si>
    <t>D5</t>
  </si>
  <si>
    <t>D6</t>
  </si>
  <si>
    <t>D7</t>
  </si>
  <si>
    <t>D8</t>
  </si>
  <si>
    <t>D9</t>
  </si>
  <si>
    <t>RT</t>
  </si>
  <si>
    <t>LT</t>
  </si>
  <si>
    <t>904+50.00</t>
  </si>
  <si>
    <t>P.13</t>
  </si>
  <si>
    <t>, 706.02 OR 707.01/707.02 (0.064 ALUMINIZED) OR 707.33</t>
  </si>
  <si>
    <t xml:space="preserve"> (ATB- 45-17.196)</t>
  </si>
  <si>
    <t>601E11000</t>
  </si>
  <si>
    <t>E2</t>
  </si>
  <si>
    <t>P.12</t>
  </si>
  <si>
    <t>503E11100</t>
  </si>
  <si>
    <t xml:space="preserve"> (ATB-45-17.196)</t>
  </si>
  <si>
    <t>LS</t>
  </si>
  <si>
    <t>903+72.60</t>
  </si>
  <si>
    <t>904+42.88</t>
  </si>
  <si>
    <t>601E32110</t>
  </si>
  <si>
    <t>603+72.60</t>
  </si>
  <si>
    <t>903+70.46</t>
  </si>
  <si>
    <t>904+30.44</t>
  </si>
  <si>
    <t>904+49.50</t>
  </si>
  <si>
    <t>903+70.40</t>
  </si>
  <si>
    <t>904+05.57</t>
  </si>
  <si>
    <t>904+45.80</t>
  </si>
  <si>
    <t>903+71.13</t>
  </si>
  <si>
    <t>904+47.40</t>
  </si>
  <si>
    <t>903+41.13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</si>
</sst>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8" fontId="4" fillId="0" borderId="5" xfId="0" applyNumberFormat="1" applyFont="1" applyBorder="1" applyAlignment="1">
      <alignment horizontal="center" vertical="center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43" zoomScale="90" zoomScaleNormal="90" workbookViewId="0">
      <selection activeCell="P84" sqref="P8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2" t="str">
        <f>"SUBSUMMARY SHEET " &amp; B8</f>
        <v>SUBSUMMARY SHEET P.12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 t="s">
        <v>49</v>
      </c>
      <c r="D8" s="61" t="s">
        <v>7</v>
      </c>
      <c r="E8" s="61"/>
      <c r="F8" s="61"/>
      <c r="G8" s="61"/>
      <c r="H8" s="61"/>
      <c r="I8" s="61"/>
      <c r="J8" s="61"/>
      <c r="K8" s="24" t="s">
        <v>23</v>
      </c>
      <c r="L8" s="24" t="s">
        <v>24</v>
      </c>
      <c r="M8" s="24" t="s">
        <v>50</v>
      </c>
      <c r="N8" s="24" t="s">
        <v>47</v>
      </c>
      <c r="O8" s="24" t="s">
        <v>55</v>
      </c>
      <c r="P8" s="24" t="s">
        <v>25</v>
      </c>
      <c r="Q8" s="24" t="s">
        <v>26</v>
      </c>
      <c r="R8" s="24" t="s">
        <v>27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7" t="s">
        <v>8</v>
      </c>
      <c r="E9" s="47"/>
      <c r="F9" s="47"/>
      <c r="G9" s="47"/>
      <c r="H9" s="47"/>
      <c r="I9" s="47"/>
      <c r="J9" s="47"/>
      <c r="K9" s="20"/>
      <c r="L9" s="20" t="s">
        <v>46</v>
      </c>
      <c r="M9" s="20" t="s">
        <v>51</v>
      </c>
      <c r="N9" s="20"/>
      <c r="O9" s="20"/>
      <c r="P9" s="20"/>
      <c r="Q9" s="20" t="s">
        <v>45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5" t="s">
        <v>10</v>
      </c>
      <c r="D10" s="48" t="s">
        <v>20</v>
      </c>
      <c r="E10" s="48" t="s">
        <v>21</v>
      </c>
      <c r="F10" s="51" t="s">
        <v>0</v>
      </c>
      <c r="G10" s="52"/>
      <c r="H10" s="52"/>
      <c r="I10" s="52"/>
      <c r="J10" s="53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503</v>
      </c>
      <c r="N10" s="8" t="str">
        <f t="shared" si="0"/>
        <v>601</v>
      </c>
      <c r="O10" s="8" t="str">
        <f t="shared" si="0"/>
        <v>601</v>
      </c>
      <c r="P10" s="8" t="str">
        <f t="shared" si="0"/>
        <v>602</v>
      </c>
      <c r="Q10" s="8" t="str">
        <f t="shared" si="0"/>
        <v>611</v>
      </c>
      <c r="R10" s="8" t="str">
        <f t="shared" si="0"/>
        <v>605</v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6"/>
      <c r="D11" s="49"/>
      <c r="E11" s="49"/>
      <c r="F11" s="54"/>
      <c r="G11" s="55"/>
      <c r="H11" s="55"/>
      <c r="I11" s="55"/>
      <c r="J11" s="56"/>
      <c r="K11" s="45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PIPE REMOVED, OVER 24"</v>
      </c>
      <c r="L11" s="46" t="str">
        <f t="shared" si="1"/>
        <v>HEADWALL REMOVED (ATB- 45-17.196)</v>
      </c>
      <c r="M11" s="46" t="str">
        <f t="shared" si="1"/>
        <v>COFFERDAMS AND EXCAVATION BRACING (ATB-45-17.196)</v>
      </c>
      <c r="N11" s="46" t="str">
        <f t="shared" si="1"/>
        <v>RIPRAP, TYPE D</v>
      </c>
      <c r="O11" s="46" t="str">
        <f t="shared" si="1"/>
        <v>ROCK CHANNEL PROTECTION, TYPE B WITH AGGREGATE FILTER</v>
      </c>
      <c r="P11" s="46" t="str">
        <f t="shared" si="1"/>
        <v>CONCRETE MASONRY</v>
      </c>
      <c r="Q11" s="46" t="str">
        <f t="shared" si="1"/>
        <v>42" CONDUIT, TYPE A, 706.02 OR 707.01/707.02 (0.064 ALUMINIZED) OR 707.33</v>
      </c>
      <c r="R11" s="46" t="str">
        <f t="shared" si="1"/>
        <v>AGGREGATE DRAINS</v>
      </c>
      <c r="S11" s="46" t="str">
        <f t="shared" si="1"/>
        <v/>
      </c>
      <c r="T11" s="46" t="str">
        <f t="shared" si="1"/>
        <v/>
      </c>
      <c r="U11" s="46" t="str">
        <f t="shared" si="1"/>
        <v/>
      </c>
      <c r="V11" s="46" t="str">
        <f t="shared" si="1"/>
        <v/>
      </c>
      <c r="W11" s="46" t="str">
        <f t="shared" si="1"/>
        <v/>
      </c>
      <c r="X11" s="46" t="str">
        <f t="shared" si="1"/>
        <v/>
      </c>
      <c r="Y11" s="46" t="str">
        <f t="shared" si="1"/>
        <v/>
      </c>
      <c r="Z11" s="46" t="str">
        <f t="shared" si="1"/>
        <v/>
      </c>
      <c r="AA11" s="46" t="str">
        <f t="shared" si="1"/>
        <v/>
      </c>
      <c r="AB11" s="46" t="str">
        <f t="shared" si="1"/>
        <v/>
      </c>
      <c r="AC11" s="46" t="str">
        <f t="shared" si="1"/>
        <v/>
      </c>
      <c r="AD11" s="46" t="str">
        <f t="shared" si="1"/>
        <v/>
      </c>
      <c r="AE11" s="46" t="str">
        <f t="shared" si="1"/>
        <v/>
      </c>
    </row>
    <row r="12" spans="1:38" ht="12.75" customHeight="1" x14ac:dyDescent="0.2">
      <c r="B12" s="36"/>
      <c r="D12" s="49"/>
      <c r="E12" s="49"/>
      <c r="F12" s="54"/>
      <c r="G12" s="55"/>
      <c r="H12" s="55"/>
      <c r="I12" s="55"/>
      <c r="J12" s="56"/>
      <c r="K12" s="45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8" ht="12.75" customHeight="1" x14ac:dyDescent="0.2">
      <c r="B13" s="36"/>
      <c r="D13" s="49"/>
      <c r="E13" s="49"/>
      <c r="F13" s="54"/>
      <c r="G13" s="55"/>
      <c r="H13" s="55"/>
      <c r="I13" s="55"/>
      <c r="J13" s="56"/>
      <c r="K13" s="45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</row>
    <row r="14" spans="1:38" ht="12.75" customHeight="1" x14ac:dyDescent="0.2">
      <c r="B14" s="36"/>
      <c r="D14" s="49"/>
      <c r="E14" s="49"/>
      <c r="F14" s="54"/>
      <c r="G14" s="55"/>
      <c r="H14" s="55"/>
      <c r="I14" s="55"/>
      <c r="J14" s="56"/>
      <c r="K14" s="45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</row>
    <row r="15" spans="1:38" ht="12.75" customHeight="1" x14ac:dyDescent="0.2">
      <c r="B15" s="36"/>
      <c r="D15" s="49"/>
      <c r="E15" s="49"/>
      <c r="F15" s="54"/>
      <c r="G15" s="55"/>
      <c r="H15" s="55"/>
      <c r="I15" s="55"/>
      <c r="J15" s="56"/>
      <c r="K15" s="45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</row>
    <row r="16" spans="1:38" ht="12.75" customHeight="1" x14ac:dyDescent="0.2">
      <c r="B16" s="36"/>
      <c r="D16" s="49"/>
      <c r="E16" s="49"/>
      <c r="F16" s="54"/>
      <c r="G16" s="55"/>
      <c r="H16" s="55"/>
      <c r="I16" s="55"/>
      <c r="J16" s="56"/>
      <c r="K16" s="45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</row>
    <row r="17" spans="2:31" ht="12.75" customHeight="1" x14ac:dyDescent="0.2">
      <c r="B17" s="36"/>
      <c r="D17" s="49"/>
      <c r="E17" s="49"/>
      <c r="F17" s="54"/>
      <c r="G17" s="55"/>
      <c r="H17" s="55"/>
      <c r="I17" s="55"/>
      <c r="J17" s="56"/>
      <c r="K17" s="45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</row>
    <row r="18" spans="2:31" ht="12.75" customHeight="1" x14ac:dyDescent="0.2">
      <c r="B18" s="36"/>
      <c r="D18" s="49"/>
      <c r="E18" s="49"/>
      <c r="F18" s="54"/>
      <c r="G18" s="55"/>
      <c r="H18" s="55"/>
      <c r="I18" s="55"/>
      <c r="J18" s="56"/>
      <c r="K18" s="45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</row>
    <row r="19" spans="2:31" ht="12.75" customHeight="1" x14ac:dyDescent="0.2">
      <c r="B19" s="36"/>
      <c r="D19" s="49"/>
      <c r="E19" s="49"/>
      <c r="F19" s="54"/>
      <c r="G19" s="55"/>
      <c r="H19" s="55"/>
      <c r="I19" s="55"/>
      <c r="J19" s="56"/>
      <c r="K19" s="45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</row>
    <row r="20" spans="2:31" ht="12.75" customHeight="1" x14ac:dyDescent="0.2">
      <c r="B20" s="36"/>
      <c r="D20" s="49"/>
      <c r="E20" s="49"/>
      <c r="F20" s="54"/>
      <c r="G20" s="55"/>
      <c r="H20" s="55"/>
      <c r="I20" s="55"/>
      <c r="J20" s="56"/>
      <c r="K20" s="45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</row>
    <row r="21" spans="2:31" ht="12.75" customHeight="1" x14ac:dyDescent="0.2">
      <c r="B21" s="36"/>
      <c r="D21" s="49"/>
      <c r="E21" s="49"/>
      <c r="F21" s="54"/>
      <c r="G21" s="55"/>
      <c r="H21" s="55"/>
      <c r="I21" s="55"/>
      <c r="J21" s="56"/>
      <c r="K21" s="45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</row>
    <row r="22" spans="2:31" ht="12.75" customHeight="1" x14ac:dyDescent="0.2">
      <c r="B22" s="36"/>
      <c r="D22" s="49"/>
      <c r="E22" s="49"/>
      <c r="F22" s="54"/>
      <c r="G22" s="55"/>
      <c r="H22" s="55"/>
      <c r="I22" s="55"/>
      <c r="J22" s="56"/>
      <c r="K22" s="45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</row>
    <row r="23" spans="2:31" ht="12.75" customHeight="1" thickBot="1" x14ac:dyDescent="0.25">
      <c r="B23" s="37"/>
      <c r="D23" s="50"/>
      <c r="E23" s="50"/>
      <c r="F23" s="57"/>
      <c r="G23" s="58"/>
      <c r="H23" s="58"/>
      <c r="I23" s="58"/>
      <c r="J23" s="59"/>
      <c r="K23" s="9" t="str">
        <f t="shared" ref="K23:AE23" si="2">IF(OR(TRIM(K8)=0,TRIM(K8)=""),"",IFERROR(TRIM(INDEX(QryItemNamed,MATCH(TRIM(K8),ITEM,0),3)),""))</f>
        <v>FT</v>
      </c>
      <c r="L23" s="10" t="str">
        <f t="shared" si="2"/>
        <v>EACH</v>
      </c>
      <c r="M23" s="10" t="str">
        <f t="shared" si="2"/>
        <v>LS</v>
      </c>
      <c r="N23" s="10" t="str">
        <f t="shared" si="2"/>
        <v>SY</v>
      </c>
      <c r="O23" s="10" t="str">
        <f t="shared" si="2"/>
        <v>CY</v>
      </c>
      <c r="P23" s="10" t="str">
        <f t="shared" si="2"/>
        <v>CY</v>
      </c>
      <c r="Q23" s="10" t="str">
        <f t="shared" si="2"/>
        <v>FT</v>
      </c>
      <c r="R23" s="10" t="str">
        <f t="shared" si="2"/>
        <v>FT</v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28</v>
      </c>
      <c r="E25" s="15" t="s">
        <v>44</v>
      </c>
      <c r="F25" s="16" t="s">
        <v>53</v>
      </c>
      <c r="G25" s="17" t="s">
        <v>41</v>
      </c>
      <c r="H25" s="15"/>
      <c r="I25" s="16" t="s">
        <v>64</v>
      </c>
      <c r="J25" s="18" t="s">
        <v>42</v>
      </c>
      <c r="K25" s="17">
        <v>152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29</v>
      </c>
      <c r="E26" s="15" t="s">
        <v>44</v>
      </c>
      <c r="F26" s="16" t="s">
        <v>62</v>
      </c>
      <c r="G26" s="17" t="s">
        <v>42</v>
      </c>
      <c r="H26" s="15"/>
      <c r="I26" s="16" t="s">
        <v>62</v>
      </c>
      <c r="J26" s="18" t="s">
        <v>42</v>
      </c>
      <c r="K26" s="17"/>
      <c r="L26" s="15">
        <v>1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30</v>
      </c>
      <c r="E27" s="15" t="s">
        <v>44</v>
      </c>
      <c r="F27" s="16" t="s">
        <v>63</v>
      </c>
      <c r="G27" s="17" t="s">
        <v>41</v>
      </c>
      <c r="H27" s="15"/>
      <c r="I27" s="16" t="s">
        <v>65</v>
      </c>
      <c r="J27" s="18" t="s">
        <v>41</v>
      </c>
      <c r="K27" s="17"/>
      <c r="L27" s="15">
        <v>1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 t="s">
        <v>31</v>
      </c>
      <c r="E29" s="15" t="s">
        <v>44</v>
      </c>
      <c r="F29" s="16" t="s">
        <v>54</v>
      </c>
      <c r="G29" s="17" t="s">
        <v>42</v>
      </c>
      <c r="H29" s="15"/>
      <c r="I29" s="16" t="s">
        <v>54</v>
      </c>
      <c r="J29" s="18" t="s">
        <v>42</v>
      </c>
      <c r="K29" s="17"/>
      <c r="L29" s="15"/>
      <c r="M29" s="15"/>
      <c r="N29" s="15"/>
      <c r="O29" s="15"/>
      <c r="P29" s="34">
        <v>0.9</v>
      </c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32</v>
      </c>
      <c r="E30" s="15" t="s">
        <v>44</v>
      </c>
      <c r="F30" s="16" t="s">
        <v>53</v>
      </c>
      <c r="G30" s="17" t="s">
        <v>41</v>
      </c>
      <c r="H30" s="15"/>
      <c r="I30" s="16" t="s">
        <v>54</v>
      </c>
      <c r="J30" s="18" t="s">
        <v>42</v>
      </c>
      <c r="K30" s="17"/>
      <c r="L30" s="15"/>
      <c r="M30" s="15"/>
      <c r="N30" s="15"/>
      <c r="O30" s="15"/>
      <c r="P30" s="15"/>
      <c r="Q30" s="15">
        <v>143</v>
      </c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33</v>
      </c>
      <c r="E31" s="15" t="s">
        <v>44</v>
      </c>
      <c r="F31" s="16" t="s">
        <v>56</v>
      </c>
      <c r="G31" s="17" t="s">
        <v>41</v>
      </c>
      <c r="H31" s="15"/>
      <c r="I31" s="16" t="s">
        <v>53</v>
      </c>
      <c r="J31" s="18" t="s">
        <v>41</v>
      </c>
      <c r="K31" s="17"/>
      <c r="L31" s="15"/>
      <c r="M31" s="15"/>
      <c r="N31" s="15"/>
      <c r="O31" s="15"/>
      <c r="P31" s="34">
        <v>0.9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35</v>
      </c>
      <c r="E32" s="15" t="s">
        <v>44</v>
      </c>
      <c r="F32" s="16" t="s">
        <v>57</v>
      </c>
      <c r="G32" s="17" t="s">
        <v>42</v>
      </c>
      <c r="H32" s="15"/>
      <c r="I32" s="16" t="s">
        <v>57</v>
      </c>
      <c r="J32" s="18" t="s">
        <v>42</v>
      </c>
      <c r="K32" s="17"/>
      <c r="L32" s="15"/>
      <c r="M32" s="15"/>
      <c r="N32" s="15"/>
      <c r="O32" s="15"/>
      <c r="P32" s="15"/>
      <c r="Q32" s="15"/>
      <c r="R32" s="15">
        <v>14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36</v>
      </c>
      <c r="E33" s="15" t="s">
        <v>44</v>
      </c>
      <c r="F33" s="16" t="s">
        <v>58</v>
      </c>
      <c r="G33" s="17" t="s">
        <v>42</v>
      </c>
      <c r="H33" s="15"/>
      <c r="I33" s="16" t="s">
        <v>58</v>
      </c>
      <c r="J33" s="18" t="s">
        <v>42</v>
      </c>
      <c r="K33" s="17"/>
      <c r="L33" s="15"/>
      <c r="M33" s="15"/>
      <c r="N33" s="15"/>
      <c r="O33" s="15"/>
      <c r="P33" s="15"/>
      <c r="Q33" s="15"/>
      <c r="R33" s="15">
        <v>14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37</v>
      </c>
      <c r="E34" s="15" t="s">
        <v>44</v>
      </c>
      <c r="F34" s="16" t="s">
        <v>59</v>
      </c>
      <c r="G34" s="17" t="s">
        <v>42</v>
      </c>
      <c r="H34" s="15"/>
      <c r="I34" s="16" t="s">
        <v>59</v>
      </c>
      <c r="J34" s="18" t="s">
        <v>42</v>
      </c>
      <c r="K34" s="17"/>
      <c r="L34" s="15"/>
      <c r="M34" s="15"/>
      <c r="N34" s="15"/>
      <c r="O34" s="15"/>
      <c r="P34" s="15"/>
      <c r="Q34" s="15"/>
      <c r="R34" s="15">
        <v>14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38</v>
      </c>
      <c r="E35" s="15" t="s">
        <v>44</v>
      </c>
      <c r="F35" s="16" t="s">
        <v>60</v>
      </c>
      <c r="G35" s="17" t="s">
        <v>41</v>
      </c>
      <c r="H35" s="15"/>
      <c r="I35" s="16" t="s">
        <v>60</v>
      </c>
      <c r="J35" s="18" t="s">
        <v>41</v>
      </c>
      <c r="K35" s="17"/>
      <c r="L35" s="15"/>
      <c r="M35" s="15"/>
      <c r="N35" s="15"/>
      <c r="O35" s="15"/>
      <c r="P35" s="15"/>
      <c r="Q35" s="15"/>
      <c r="R35" s="15">
        <v>14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39</v>
      </c>
      <c r="E36" s="15" t="s">
        <v>44</v>
      </c>
      <c r="F36" s="16" t="s">
        <v>61</v>
      </c>
      <c r="G36" s="17" t="s">
        <v>41</v>
      </c>
      <c r="H36" s="15"/>
      <c r="I36" s="16" t="s">
        <v>61</v>
      </c>
      <c r="J36" s="18" t="s">
        <v>41</v>
      </c>
      <c r="K36" s="17"/>
      <c r="L36" s="15"/>
      <c r="M36" s="15"/>
      <c r="N36" s="15"/>
      <c r="O36" s="15"/>
      <c r="P36" s="15"/>
      <c r="Q36" s="15"/>
      <c r="R36" s="15">
        <v>14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40</v>
      </c>
      <c r="E37" s="15" t="s">
        <v>44</v>
      </c>
      <c r="F37" s="16" t="s">
        <v>59</v>
      </c>
      <c r="G37" s="17" t="s">
        <v>41</v>
      </c>
      <c r="H37" s="15"/>
      <c r="I37" s="16" t="s">
        <v>43</v>
      </c>
      <c r="J37" s="18" t="s">
        <v>41</v>
      </c>
      <c r="K37" s="17"/>
      <c r="L37" s="15"/>
      <c r="M37" s="15"/>
      <c r="N37" s="15"/>
      <c r="O37" s="15"/>
      <c r="P37" s="15"/>
      <c r="Q37" s="15"/>
      <c r="R37" s="15">
        <v>14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/>
      <c r="E38" s="15"/>
      <c r="F38" s="16"/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34</v>
      </c>
      <c r="E39" s="15" t="s">
        <v>44</v>
      </c>
      <c r="F39" s="16" t="s">
        <v>62</v>
      </c>
      <c r="G39" s="17" t="s">
        <v>42</v>
      </c>
      <c r="H39" s="15"/>
      <c r="I39" s="16" t="s">
        <v>62</v>
      </c>
      <c r="J39" s="18" t="s">
        <v>42</v>
      </c>
      <c r="K39" s="17"/>
      <c r="L39" s="15"/>
      <c r="M39" s="15" t="s">
        <v>52</v>
      </c>
      <c r="N39" s="15"/>
      <c r="O39" s="15">
        <f>ROUNDUP((14*7*(30/12))/27,0)</f>
        <v>10</v>
      </c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48</v>
      </c>
      <c r="E40" s="15" t="s">
        <v>44</v>
      </c>
      <c r="F40" s="16" t="s">
        <v>63</v>
      </c>
      <c r="G40" s="17" t="s">
        <v>41</v>
      </c>
      <c r="H40" s="15"/>
      <c r="I40" s="16" t="s">
        <v>63</v>
      </c>
      <c r="J40" s="18" t="s">
        <v>41</v>
      </c>
      <c r="K40" s="17"/>
      <c r="L40" s="15"/>
      <c r="M40" s="15" t="s">
        <v>52</v>
      </c>
      <c r="N40" s="15">
        <f>ROUNDUP(41/9,0)</f>
        <v>5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/>
      <c r="E45" s="15"/>
      <c r="F45" s="16"/>
      <c r="G45" s="17"/>
      <c r="H45" s="15"/>
      <c r="I45" s="16"/>
      <c r="J45" s="1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38" t="s">
        <v>2</v>
      </c>
      <c r="E84" s="39"/>
      <c r="F84" s="39"/>
      <c r="G84" s="39"/>
      <c r="H84" s="39"/>
      <c r="I84" s="39"/>
      <c r="J84" s="40"/>
      <c r="K84" s="19">
        <f>IF(K8="","",IF(OR(K23="", K23="LS", K23="LUMP"),IF(SUM(COUNTIF(K24:K83,"LS")+COUNTIF(K24:K83,"LUMP"))&gt;0,"LS",""),IF(SUM(K24:K83)&gt;0,ROUNDUP(SUM(K24:K83),0),"")))</f>
        <v>152</v>
      </c>
      <c r="L84" s="19">
        <f>IF(L8="","",IF(OR(L23="", L23="LS", L23="LUMP"),IF(SUM(COUNTIF(L24:L83,"LS")+COUNTIF(L24:L83,"LUMP"))&gt;0,"LS",""),IF(SUM(L24:L83)&gt;0,ROUNDUP(SUM(L24:L83),0),"")))</f>
        <v>2</v>
      </c>
      <c r="M84" s="19" t="str">
        <f>IF(M8="","",IF(OR(M23="", M23="LS", M23="LUMP"),IF(SUM(COUNTIF(M24:M83,"LS")+COUNTIF(M24:M83,"LUMP"))&gt;0,"LS",""),IF(SUM(M24:M83)&gt;0,ROUNDUP(SUM(M24:M83),0),"")))</f>
        <v>LS</v>
      </c>
      <c r="N84" s="19">
        <f>IF(N8="","",IF(OR(N23="", N23="LS", N23="LUMP"),IF(SUM(COUNTIF(N24:N83,"LS")+COUNTIF(N24:N83,"LUMP"))&gt;0,"LS",""),IF(SUM(N24:N83)&gt;0,ROUNDUP(SUM(N24:N83),0),"")))</f>
        <v>5</v>
      </c>
      <c r="O84" s="19">
        <f>IF(O8="","",IF(OR(O23="", O23="LS", O23="LUMP"),IF(SUM(COUNTIF(O24:O83,"LS")+COUNTIF(O24:O83,"LUMP"))&gt;0,"LS",""),IF(SUM(O24:O83)&gt;0,SUM(O24:O83),"")))</f>
        <v>10</v>
      </c>
      <c r="P84" s="33">
        <f>IF(P8="","",IF(OR(P23="", P23="LS", P23="LUMP"),IF(SUM(COUNTIF(P24:P83,"LS")+COUNTIF(P24:P83,"LUMP"))&gt;0,"LS",""),IF(SUM(P24:P83)&gt;0,ROUNDUP(SUM(P24:P83),1),"")))</f>
        <v>1.8</v>
      </c>
      <c r="Q84" s="19">
        <f t="shared" ref="Q84:AE84" si="3">IF(Q8="","",IF(OR(Q23="", Q23="LS", Q23="LUMP"),IF(SUM(COUNTIF(Q24:Q83,"LS")+COUNTIF(Q24:Q83,"LUMP"))&gt;0,"LS",""),IF(SUM(Q24:Q83)&gt;0,ROUNDUP(SUM(Q24:Q83),0),"")))</f>
        <v>143</v>
      </c>
      <c r="R84" s="19">
        <f t="shared" si="3"/>
        <v>84</v>
      </c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60" t="str">
        <f>"SUBSUMMARY SHEET " &amp; B87</f>
        <v xml:space="preserve">SUBSUMMARY SHEET 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</row>
    <row r="87" spans="2:31" ht="12.75" customHeight="1" thickBot="1" x14ac:dyDescent="0.25">
      <c r="B87" s="29"/>
      <c r="D87" s="61" t="s">
        <v>7</v>
      </c>
      <c r="E87" s="61"/>
      <c r="F87" s="61"/>
      <c r="G87" s="61"/>
      <c r="H87" s="61"/>
      <c r="I87" s="61"/>
      <c r="J87" s="61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7" t="s">
        <v>8</v>
      </c>
      <c r="E88" s="47"/>
      <c r="F88" s="47"/>
      <c r="G88" s="47"/>
      <c r="H88" s="47"/>
      <c r="I88" s="47"/>
      <c r="J88" s="47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5" t="s">
        <v>10</v>
      </c>
      <c r="D89" s="48" t="s">
        <v>20</v>
      </c>
      <c r="E89" s="48" t="s">
        <v>21</v>
      </c>
      <c r="F89" s="51" t="s">
        <v>0</v>
      </c>
      <c r="G89" s="52"/>
      <c r="H89" s="52"/>
      <c r="I89" s="52"/>
      <c r="J89" s="53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36"/>
      <c r="D90" s="49"/>
      <c r="E90" s="49"/>
      <c r="F90" s="54"/>
      <c r="G90" s="55"/>
      <c r="H90" s="55"/>
      <c r="I90" s="55"/>
      <c r="J90" s="56"/>
      <c r="K90" s="45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6" t="str">
        <f t="shared" si="5"/>
        <v/>
      </c>
      <c r="M90" s="46" t="str">
        <f t="shared" si="5"/>
        <v/>
      </c>
      <c r="N90" s="46" t="str">
        <f t="shared" si="5"/>
        <v/>
      </c>
      <c r="O90" s="44" t="str">
        <f t="shared" si="5"/>
        <v/>
      </c>
      <c r="P90" s="44" t="str">
        <f t="shared" si="5"/>
        <v/>
      </c>
      <c r="Q90" s="44" t="str">
        <f t="shared" si="5"/>
        <v/>
      </c>
      <c r="R90" s="44" t="str">
        <f t="shared" si="5"/>
        <v/>
      </c>
      <c r="S90" s="44" t="str">
        <f t="shared" si="5"/>
        <v/>
      </c>
      <c r="T90" s="44" t="str">
        <f t="shared" si="5"/>
        <v/>
      </c>
      <c r="U90" s="44" t="str">
        <f t="shared" si="5"/>
        <v/>
      </c>
      <c r="V90" s="44" t="str">
        <f t="shared" si="5"/>
        <v/>
      </c>
      <c r="W90" s="44" t="str">
        <f t="shared" si="5"/>
        <v/>
      </c>
      <c r="X90" s="44" t="str">
        <f t="shared" si="5"/>
        <v/>
      </c>
      <c r="Y90" s="44" t="str">
        <f t="shared" si="5"/>
        <v/>
      </c>
      <c r="Z90" s="44" t="str">
        <f t="shared" si="5"/>
        <v/>
      </c>
      <c r="AA90" s="41" t="str">
        <f t="shared" si="5"/>
        <v/>
      </c>
      <c r="AB90" s="44" t="str">
        <f t="shared" si="5"/>
        <v/>
      </c>
      <c r="AC90" s="44" t="str">
        <f t="shared" si="5"/>
        <v/>
      </c>
      <c r="AD90" s="44" t="str">
        <f t="shared" si="5"/>
        <v/>
      </c>
      <c r="AE90" s="44" t="str">
        <f t="shared" si="5"/>
        <v/>
      </c>
    </row>
    <row r="91" spans="2:31" ht="12.75" customHeight="1" x14ac:dyDescent="0.2">
      <c r="B91" s="36"/>
      <c r="D91" s="49"/>
      <c r="E91" s="49"/>
      <c r="F91" s="54"/>
      <c r="G91" s="55"/>
      <c r="H91" s="55"/>
      <c r="I91" s="55"/>
      <c r="J91" s="56"/>
      <c r="K91" s="45"/>
      <c r="L91" s="46"/>
      <c r="M91" s="46"/>
      <c r="N91" s="46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2"/>
      <c r="AB91" s="44"/>
      <c r="AC91" s="44"/>
      <c r="AD91" s="44"/>
      <c r="AE91" s="44"/>
    </row>
    <row r="92" spans="2:31" ht="12.75" customHeight="1" x14ac:dyDescent="0.2">
      <c r="B92" s="36"/>
      <c r="D92" s="49"/>
      <c r="E92" s="49"/>
      <c r="F92" s="54"/>
      <c r="G92" s="55"/>
      <c r="H92" s="55"/>
      <c r="I92" s="55"/>
      <c r="J92" s="56"/>
      <c r="K92" s="45"/>
      <c r="L92" s="46"/>
      <c r="M92" s="46"/>
      <c r="N92" s="46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2"/>
      <c r="AB92" s="44"/>
      <c r="AC92" s="44"/>
      <c r="AD92" s="44"/>
      <c r="AE92" s="44"/>
    </row>
    <row r="93" spans="2:31" ht="12.75" customHeight="1" x14ac:dyDescent="0.2">
      <c r="B93" s="36"/>
      <c r="D93" s="49"/>
      <c r="E93" s="49"/>
      <c r="F93" s="54"/>
      <c r="G93" s="55"/>
      <c r="H93" s="55"/>
      <c r="I93" s="55"/>
      <c r="J93" s="56"/>
      <c r="K93" s="45"/>
      <c r="L93" s="46"/>
      <c r="M93" s="46"/>
      <c r="N93" s="46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2"/>
      <c r="AB93" s="44"/>
      <c r="AC93" s="44"/>
      <c r="AD93" s="44"/>
      <c r="AE93" s="44"/>
    </row>
    <row r="94" spans="2:31" ht="12.75" customHeight="1" x14ac:dyDescent="0.2">
      <c r="B94" s="36"/>
      <c r="D94" s="49"/>
      <c r="E94" s="49"/>
      <c r="F94" s="54"/>
      <c r="G94" s="55"/>
      <c r="H94" s="55"/>
      <c r="I94" s="55"/>
      <c r="J94" s="56"/>
      <c r="K94" s="45"/>
      <c r="L94" s="46"/>
      <c r="M94" s="46"/>
      <c r="N94" s="46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2"/>
      <c r="AB94" s="44"/>
      <c r="AC94" s="44"/>
      <c r="AD94" s="44"/>
      <c r="AE94" s="44"/>
    </row>
    <row r="95" spans="2:31" ht="12.75" customHeight="1" x14ac:dyDescent="0.2">
      <c r="B95" s="36"/>
      <c r="D95" s="49"/>
      <c r="E95" s="49"/>
      <c r="F95" s="54"/>
      <c r="G95" s="55"/>
      <c r="H95" s="55"/>
      <c r="I95" s="55"/>
      <c r="J95" s="56"/>
      <c r="K95" s="45"/>
      <c r="L95" s="46"/>
      <c r="M95" s="46"/>
      <c r="N95" s="46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2"/>
      <c r="AB95" s="44"/>
      <c r="AC95" s="44"/>
      <c r="AD95" s="44"/>
      <c r="AE95" s="44"/>
    </row>
    <row r="96" spans="2:31" ht="12.75" customHeight="1" x14ac:dyDescent="0.2">
      <c r="B96" s="36"/>
      <c r="D96" s="49"/>
      <c r="E96" s="49"/>
      <c r="F96" s="54"/>
      <c r="G96" s="55"/>
      <c r="H96" s="55"/>
      <c r="I96" s="55"/>
      <c r="J96" s="56"/>
      <c r="K96" s="45"/>
      <c r="L96" s="46"/>
      <c r="M96" s="46"/>
      <c r="N96" s="46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2"/>
      <c r="AB96" s="44"/>
      <c r="AC96" s="44"/>
      <c r="AD96" s="44"/>
      <c r="AE96" s="44"/>
    </row>
    <row r="97" spans="2:31" ht="12.75" customHeight="1" x14ac:dyDescent="0.2">
      <c r="B97" s="36"/>
      <c r="D97" s="49"/>
      <c r="E97" s="49"/>
      <c r="F97" s="54"/>
      <c r="G97" s="55"/>
      <c r="H97" s="55"/>
      <c r="I97" s="55"/>
      <c r="J97" s="56"/>
      <c r="K97" s="45"/>
      <c r="L97" s="46"/>
      <c r="M97" s="46"/>
      <c r="N97" s="46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2"/>
      <c r="AB97" s="44"/>
      <c r="AC97" s="44"/>
      <c r="AD97" s="44"/>
      <c r="AE97" s="44"/>
    </row>
    <row r="98" spans="2:31" ht="12.75" customHeight="1" x14ac:dyDescent="0.2">
      <c r="B98" s="36"/>
      <c r="D98" s="49"/>
      <c r="E98" s="49"/>
      <c r="F98" s="54"/>
      <c r="G98" s="55"/>
      <c r="H98" s="55"/>
      <c r="I98" s="55"/>
      <c r="J98" s="56"/>
      <c r="K98" s="45"/>
      <c r="L98" s="46"/>
      <c r="M98" s="46"/>
      <c r="N98" s="46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2"/>
      <c r="AB98" s="44"/>
      <c r="AC98" s="44"/>
      <c r="AD98" s="44"/>
      <c r="AE98" s="44"/>
    </row>
    <row r="99" spans="2:31" ht="12.75" customHeight="1" x14ac:dyDescent="0.2">
      <c r="B99" s="36"/>
      <c r="D99" s="49"/>
      <c r="E99" s="49"/>
      <c r="F99" s="54"/>
      <c r="G99" s="55"/>
      <c r="H99" s="55"/>
      <c r="I99" s="55"/>
      <c r="J99" s="56"/>
      <c r="K99" s="45"/>
      <c r="L99" s="46"/>
      <c r="M99" s="46"/>
      <c r="N99" s="46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2"/>
      <c r="AB99" s="44"/>
      <c r="AC99" s="44"/>
      <c r="AD99" s="44"/>
      <c r="AE99" s="44"/>
    </row>
    <row r="100" spans="2:31" ht="12.75" customHeight="1" x14ac:dyDescent="0.2">
      <c r="B100" s="36"/>
      <c r="D100" s="49"/>
      <c r="E100" s="49"/>
      <c r="F100" s="54"/>
      <c r="G100" s="55"/>
      <c r="H100" s="55"/>
      <c r="I100" s="55"/>
      <c r="J100" s="56"/>
      <c r="K100" s="45"/>
      <c r="L100" s="46"/>
      <c r="M100" s="46"/>
      <c r="N100" s="46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2"/>
      <c r="AB100" s="44"/>
      <c r="AC100" s="44"/>
      <c r="AD100" s="44"/>
      <c r="AE100" s="44"/>
    </row>
    <row r="101" spans="2:31" ht="12.75" customHeight="1" x14ac:dyDescent="0.2">
      <c r="B101" s="36"/>
      <c r="D101" s="49"/>
      <c r="E101" s="49"/>
      <c r="F101" s="54"/>
      <c r="G101" s="55"/>
      <c r="H101" s="55"/>
      <c r="I101" s="55"/>
      <c r="J101" s="56"/>
      <c r="K101" s="45"/>
      <c r="L101" s="46"/>
      <c r="M101" s="46"/>
      <c r="N101" s="46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3"/>
      <c r="AB101" s="44"/>
      <c r="AC101" s="44"/>
      <c r="AD101" s="44"/>
      <c r="AE101" s="44"/>
    </row>
    <row r="102" spans="2:31" ht="12.75" customHeight="1" thickBot="1" x14ac:dyDescent="0.25">
      <c r="B102" s="37"/>
      <c r="D102" s="50"/>
      <c r="E102" s="50"/>
      <c r="F102" s="57"/>
      <c r="G102" s="58"/>
      <c r="H102" s="58"/>
      <c r="I102" s="58"/>
      <c r="J102" s="59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38" t="s">
        <v>2</v>
      </c>
      <c r="E163" s="39"/>
      <c r="F163" s="39"/>
      <c r="G163" s="39"/>
      <c r="H163" s="39"/>
      <c r="I163" s="39"/>
      <c r="J163" s="40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60" t="str">
        <f>"SUBSUMMARY SHEET " &amp; B166</f>
        <v xml:space="preserve">SUBSUMMARY SHEET </v>
      </c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</row>
    <row r="166" spans="2:31" ht="12.75" customHeight="1" thickBot="1" x14ac:dyDescent="0.25">
      <c r="B166" s="29"/>
      <c r="D166" s="61" t="s">
        <v>7</v>
      </c>
      <c r="E166" s="61"/>
      <c r="F166" s="61"/>
      <c r="G166" s="61"/>
      <c r="H166" s="61"/>
      <c r="I166" s="61"/>
      <c r="J166" s="61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7" t="s">
        <v>8</v>
      </c>
      <c r="E167" s="47"/>
      <c r="F167" s="47"/>
      <c r="G167" s="47"/>
      <c r="H167" s="47"/>
      <c r="I167" s="47"/>
      <c r="J167" s="47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5" t="s">
        <v>10</v>
      </c>
      <c r="D168" s="48" t="s">
        <v>20</v>
      </c>
      <c r="E168" s="48" t="s">
        <v>21</v>
      </c>
      <c r="F168" s="51" t="s">
        <v>0</v>
      </c>
      <c r="G168" s="52"/>
      <c r="H168" s="52"/>
      <c r="I168" s="52"/>
      <c r="J168" s="53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36"/>
      <c r="D169" s="49"/>
      <c r="E169" s="49"/>
      <c r="F169" s="54"/>
      <c r="G169" s="55"/>
      <c r="H169" s="55"/>
      <c r="I169" s="55"/>
      <c r="J169" s="56"/>
      <c r="K169" s="45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6" t="str">
        <f t="shared" si="9"/>
        <v/>
      </c>
      <c r="M169" s="46" t="str">
        <f t="shared" si="9"/>
        <v/>
      </c>
      <c r="N169" s="46" t="str">
        <f t="shared" si="9"/>
        <v/>
      </c>
      <c r="O169" s="44" t="str">
        <f t="shared" si="9"/>
        <v/>
      </c>
      <c r="P169" s="44" t="str">
        <f t="shared" si="9"/>
        <v/>
      </c>
      <c r="Q169" s="44" t="str">
        <f t="shared" si="9"/>
        <v/>
      </c>
      <c r="R169" s="44" t="str">
        <f t="shared" si="9"/>
        <v/>
      </c>
      <c r="S169" s="44" t="str">
        <f t="shared" si="9"/>
        <v/>
      </c>
      <c r="T169" s="44" t="str">
        <f t="shared" si="9"/>
        <v/>
      </c>
      <c r="U169" s="44" t="str">
        <f t="shared" si="9"/>
        <v/>
      </c>
      <c r="V169" s="44" t="str">
        <f t="shared" si="9"/>
        <v/>
      </c>
      <c r="W169" s="44" t="str">
        <f t="shared" si="9"/>
        <v/>
      </c>
      <c r="X169" s="44" t="str">
        <f t="shared" si="9"/>
        <v/>
      </c>
      <c r="Y169" s="44" t="str">
        <f t="shared" si="9"/>
        <v/>
      </c>
      <c r="Z169" s="44" t="str">
        <f t="shared" si="9"/>
        <v/>
      </c>
      <c r="AA169" s="41" t="str">
        <f t="shared" si="9"/>
        <v/>
      </c>
      <c r="AB169" s="44" t="str">
        <f t="shared" si="9"/>
        <v/>
      </c>
      <c r="AC169" s="44" t="str">
        <f t="shared" si="9"/>
        <v/>
      </c>
      <c r="AD169" s="44" t="str">
        <f t="shared" si="9"/>
        <v/>
      </c>
      <c r="AE169" s="44" t="str">
        <f t="shared" si="9"/>
        <v/>
      </c>
    </row>
    <row r="170" spans="2:31" ht="12.75" customHeight="1" x14ac:dyDescent="0.2">
      <c r="B170" s="36"/>
      <c r="D170" s="49"/>
      <c r="E170" s="49"/>
      <c r="F170" s="54"/>
      <c r="G170" s="55"/>
      <c r="H170" s="55"/>
      <c r="I170" s="55"/>
      <c r="J170" s="56"/>
      <c r="K170" s="45"/>
      <c r="L170" s="46"/>
      <c r="M170" s="46"/>
      <c r="N170" s="46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2"/>
      <c r="AB170" s="44"/>
      <c r="AC170" s="44"/>
      <c r="AD170" s="44"/>
      <c r="AE170" s="44"/>
    </row>
    <row r="171" spans="2:31" ht="12.75" customHeight="1" x14ac:dyDescent="0.2">
      <c r="B171" s="36"/>
      <c r="D171" s="49"/>
      <c r="E171" s="49"/>
      <c r="F171" s="54"/>
      <c r="G171" s="55"/>
      <c r="H171" s="55"/>
      <c r="I171" s="55"/>
      <c r="J171" s="56"/>
      <c r="K171" s="45"/>
      <c r="L171" s="46"/>
      <c r="M171" s="46"/>
      <c r="N171" s="46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2"/>
      <c r="AB171" s="44"/>
      <c r="AC171" s="44"/>
      <c r="AD171" s="44"/>
      <c r="AE171" s="44"/>
    </row>
    <row r="172" spans="2:31" ht="12.75" customHeight="1" x14ac:dyDescent="0.2">
      <c r="B172" s="36"/>
      <c r="D172" s="49"/>
      <c r="E172" s="49"/>
      <c r="F172" s="54"/>
      <c r="G172" s="55"/>
      <c r="H172" s="55"/>
      <c r="I172" s="55"/>
      <c r="J172" s="56"/>
      <c r="K172" s="45"/>
      <c r="L172" s="46"/>
      <c r="M172" s="46"/>
      <c r="N172" s="46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2"/>
      <c r="AB172" s="44"/>
      <c r="AC172" s="44"/>
      <c r="AD172" s="44"/>
      <c r="AE172" s="44"/>
    </row>
    <row r="173" spans="2:31" ht="12.75" customHeight="1" x14ac:dyDescent="0.2">
      <c r="B173" s="36"/>
      <c r="D173" s="49"/>
      <c r="E173" s="49"/>
      <c r="F173" s="54"/>
      <c r="G173" s="55"/>
      <c r="H173" s="55"/>
      <c r="I173" s="55"/>
      <c r="J173" s="56"/>
      <c r="K173" s="45"/>
      <c r="L173" s="46"/>
      <c r="M173" s="46"/>
      <c r="N173" s="46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2"/>
      <c r="AB173" s="44"/>
      <c r="AC173" s="44"/>
      <c r="AD173" s="44"/>
      <c r="AE173" s="44"/>
    </row>
    <row r="174" spans="2:31" ht="12.75" customHeight="1" x14ac:dyDescent="0.2">
      <c r="B174" s="36"/>
      <c r="D174" s="49"/>
      <c r="E174" s="49"/>
      <c r="F174" s="54"/>
      <c r="G174" s="55"/>
      <c r="H174" s="55"/>
      <c r="I174" s="55"/>
      <c r="J174" s="56"/>
      <c r="K174" s="45"/>
      <c r="L174" s="46"/>
      <c r="M174" s="46"/>
      <c r="N174" s="46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2"/>
      <c r="AB174" s="44"/>
      <c r="AC174" s="44"/>
      <c r="AD174" s="44"/>
      <c r="AE174" s="44"/>
    </row>
    <row r="175" spans="2:31" ht="12.75" customHeight="1" x14ac:dyDescent="0.2">
      <c r="B175" s="36"/>
      <c r="D175" s="49"/>
      <c r="E175" s="49"/>
      <c r="F175" s="54"/>
      <c r="G175" s="55"/>
      <c r="H175" s="55"/>
      <c r="I175" s="55"/>
      <c r="J175" s="56"/>
      <c r="K175" s="45"/>
      <c r="L175" s="46"/>
      <c r="M175" s="46"/>
      <c r="N175" s="46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2"/>
      <c r="AB175" s="44"/>
      <c r="AC175" s="44"/>
      <c r="AD175" s="44"/>
      <c r="AE175" s="44"/>
    </row>
    <row r="176" spans="2:31" ht="12.75" customHeight="1" x14ac:dyDescent="0.2">
      <c r="B176" s="36"/>
      <c r="D176" s="49"/>
      <c r="E176" s="49"/>
      <c r="F176" s="54"/>
      <c r="G176" s="55"/>
      <c r="H176" s="55"/>
      <c r="I176" s="55"/>
      <c r="J176" s="56"/>
      <c r="K176" s="45"/>
      <c r="L176" s="46"/>
      <c r="M176" s="46"/>
      <c r="N176" s="46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2"/>
      <c r="AB176" s="44"/>
      <c r="AC176" s="44"/>
      <c r="AD176" s="44"/>
      <c r="AE176" s="44"/>
    </row>
    <row r="177" spans="2:31" ht="12.75" customHeight="1" x14ac:dyDescent="0.2">
      <c r="B177" s="36"/>
      <c r="D177" s="49"/>
      <c r="E177" s="49"/>
      <c r="F177" s="54"/>
      <c r="G177" s="55"/>
      <c r="H177" s="55"/>
      <c r="I177" s="55"/>
      <c r="J177" s="56"/>
      <c r="K177" s="45"/>
      <c r="L177" s="46"/>
      <c r="M177" s="46"/>
      <c r="N177" s="46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2"/>
      <c r="AB177" s="44"/>
      <c r="AC177" s="44"/>
      <c r="AD177" s="44"/>
      <c r="AE177" s="44"/>
    </row>
    <row r="178" spans="2:31" ht="12.75" customHeight="1" x14ac:dyDescent="0.2">
      <c r="B178" s="36"/>
      <c r="D178" s="49"/>
      <c r="E178" s="49"/>
      <c r="F178" s="54"/>
      <c r="G178" s="55"/>
      <c r="H178" s="55"/>
      <c r="I178" s="55"/>
      <c r="J178" s="56"/>
      <c r="K178" s="45"/>
      <c r="L178" s="46"/>
      <c r="M178" s="46"/>
      <c r="N178" s="46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2"/>
      <c r="AB178" s="44"/>
      <c r="AC178" s="44"/>
      <c r="AD178" s="44"/>
      <c r="AE178" s="44"/>
    </row>
    <row r="179" spans="2:31" ht="12.75" customHeight="1" x14ac:dyDescent="0.2">
      <c r="B179" s="36"/>
      <c r="D179" s="49"/>
      <c r="E179" s="49"/>
      <c r="F179" s="54"/>
      <c r="G179" s="55"/>
      <c r="H179" s="55"/>
      <c r="I179" s="55"/>
      <c r="J179" s="56"/>
      <c r="K179" s="45"/>
      <c r="L179" s="46"/>
      <c r="M179" s="46"/>
      <c r="N179" s="46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2"/>
      <c r="AB179" s="44"/>
      <c r="AC179" s="44"/>
      <c r="AD179" s="44"/>
      <c r="AE179" s="44"/>
    </row>
    <row r="180" spans="2:31" ht="12.75" customHeight="1" x14ac:dyDescent="0.2">
      <c r="B180" s="36"/>
      <c r="D180" s="49"/>
      <c r="E180" s="49"/>
      <c r="F180" s="54"/>
      <c r="G180" s="55"/>
      <c r="H180" s="55"/>
      <c r="I180" s="55"/>
      <c r="J180" s="56"/>
      <c r="K180" s="45"/>
      <c r="L180" s="46"/>
      <c r="M180" s="46"/>
      <c r="N180" s="46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3"/>
      <c r="AB180" s="44"/>
      <c r="AC180" s="44"/>
      <c r="AD180" s="44"/>
      <c r="AE180" s="44"/>
    </row>
    <row r="181" spans="2:31" ht="12.75" customHeight="1" thickBot="1" x14ac:dyDescent="0.25">
      <c r="B181" s="37"/>
      <c r="D181" s="50"/>
      <c r="E181" s="50"/>
      <c r="F181" s="57"/>
      <c r="G181" s="58"/>
      <c r="H181" s="58"/>
      <c r="I181" s="58"/>
      <c r="J181" s="59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38" t="s">
        <v>2</v>
      </c>
      <c r="E242" s="39"/>
      <c r="F242" s="39"/>
      <c r="G242" s="39"/>
      <c r="H242" s="39"/>
      <c r="I242" s="39"/>
      <c r="J242" s="40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60" t="str">
        <f>"SUBSUMMARY SHEET " &amp; B245</f>
        <v xml:space="preserve">SUBSUMMARY SHEET </v>
      </c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</row>
    <row r="245" spans="2:31" ht="12.75" customHeight="1" thickBot="1" x14ac:dyDescent="0.25">
      <c r="B245" s="29"/>
      <c r="D245" s="61" t="s">
        <v>7</v>
      </c>
      <c r="E245" s="61"/>
      <c r="F245" s="61"/>
      <c r="G245" s="61"/>
      <c r="H245" s="61"/>
      <c r="I245" s="61"/>
      <c r="J245" s="61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7" t="s">
        <v>8</v>
      </c>
      <c r="E246" s="47"/>
      <c r="F246" s="47"/>
      <c r="G246" s="47"/>
      <c r="H246" s="47"/>
      <c r="I246" s="47"/>
      <c r="J246" s="47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5" t="s">
        <v>10</v>
      </c>
      <c r="D247" s="48" t="s">
        <v>20</v>
      </c>
      <c r="E247" s="48" t="s">
        <v>21</v>
      </c>
      <c r="F247" s="51" t="s">
        <v>0</v>
      </c>
      <c r="G247" s="52"/>
      <c r="H247" s="52"/>
      <c r="I247" s="52"/>
      <c r="J247" s="53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36"/>
      <c r="D248" s="49"/>
      <c r="E248" s="49"/>
      <c r="F248" s="54"/>
      <c r="G248" s="55"/>
      <c r="H248" s="55"/>
      <c r="I248" s="55"/>
      <c r="J248" s="56"/>
      <c r="K248" s="45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6" t="str">
        <f t="shared" si="13"/>
        <v/>
      </c>
      <c r="M248" s="46" t="str">
        <f t="shared" si="13"/>
        <v/>
      </c>
      <c r="N248" s="46" t="str">
        <f t="shared" si="13"/>
        <v/>
      </c>
      <c r="O248" s="44" t="str">
        <f t="shared" si="13"/>
        <v/>
      </c>
      <c r="P248" s="44" t="str">
        <f t="shared" si="13"/>
        <v/>
      </c>
      <c r="Q248" s="44" t="str">
        <f t="shared" si="13"/>
        <v/>
      </c>
      <c r="R248" s="44" t="str">
        <f t="shared" si="13"/>
        <v/>
      </c>
      <c r="S248" s="44" t="str">
        <f t="shared" si="13"/>
        <v/>
      </c>
      <c r="T248" s="44" t="str">
        <f t="shared" si="13"/>
        <v/>
      </c>
      <c r="U248" s="44" t="str">
        <f t="shared" si="13"/>
        <v/>
      </c>
      <c r="V248" s="44" t="str">
        <f t="shared" si="13"/>
        <v/>
      </c>
      <c r="W248" s="44" t="str">
        <f t="shared" si="13"/>
        <v/>
      </c>
      <c r="X248" s="44" t="str">
        <f t="shared" si="13"/>
        <v/>
      </c>
      <c r="Y248" s="44" t="str">
        <f t="shared" si="13"/>
        <v/>
      </c>
      <c r="Z248" s="44" t="str">
        <f t="shared" si="13"/>
        <v/>
      </c>
      <c r="AA248" s="41" t="str">
        <f t="shared" si="13"/>
        <v/>
      </c>
      <c r="AB248" s="44" t="str">
        <f t="shared" si="13"/>
        <v/>
      </c>
      <c r="AC248" s="44" t="str">
        <f t="shared" si="13"/>
        <v/>
      </c>
      <c r="AD248" s="44" t="str">
        <f t="shared" si="13"/>
        <v/>
      </c>
      <c r="AE248" s="44" t="str">
        <f t="shared" si="13"/>
        <v/>
      </c>
    </row>
    <row r="249" spans="2:31" ht="12.75" customHeight="1" x14ac:dyDescent="0.2">
      <c r="B249" s="36"/>
      <c r="D249" s="49"/>
      <c r="E249" s="49"/>
      <c r="F249" s="54"/>
      <c r="G249" s="55"/>
      <c r="H249" s="55"/>
      <c r="I249" s="55"/>
      <c r="J249" s="56"/>
      <c r="K249" s="45"/>
      <c r="L249" s="46"/>
      <c r="M249" s="46"/>
      <c r="N249" s="46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2"/>
      <c r="AB249" s="44"/>
      <c r="AC249" s="44"/>
      <c r="AD249" s="44"/>
      <c r="AE249" s="44"/>
    </row>
    <row r="250" spans="2:31" ht="12.75" customHeight="1" x14ac:dyDescent="0.2">
      <c r="B250" s="36"/>
      <c r="D250" s="49"/>
      <c r="E250" s="49"/>
      <c r="F250" s="54"/>
      <c r="G250" s="55"/>
      <c r="H250" s="55"/>
      <c r="I250" s="55"/>
      <c r="J250" s="56"/>
      <c r="K250" s="45"/>
      <c r="L250" s="46"/>
      <c r="M250" s="46"/>
      <c r="N250" s="46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2"/>
      <c r="AB250" s="44"/>
      <c r="AC250" s="44"/>
      <c r="AD250" s="44"/>
      <c r="AE250" s="44"/>
    </row>
    <row r="251" spans="2:31" ht="12.75" customHeight="1" x14ac:dyDescent="0.2">
      <c r="B251" s="36"/>
      <c r="D251" s="49"/>
      <c r="E251" s="49"/>
      <c r="F251" s="54"/>
      <c r="G251" s="55"/>
      <c r="H251" s="55"/>
      <c r="I251" s="55"/>
      <c r="J251" s="56"/>
      <c r="K251" s="45"/>
      <c r="L251" s="46"/>
      <c r="M251" s="46"/>
      <c r="N251" s="46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2"/>
      <c r="AB251" s="44"/>
      <c r="AC251" s="44"/>
      <c r="AD251" s="44"/>
      <c r="AE251" s="44"/>
    </row>
    <row r="252" spans="2:31" ht="12.75" customHeight="1" x14ac:dyDescent="0.2">
      <c r="B252" s="36"/>
      <c r="D252" s="49"/>
      <c r="E252" s="49"/>
      <c r="F252" s="54"/>
      <c r="G252" s="55"/>
      <c r="H252" s="55"/>
      <c r="I252" s="55"/>
      <c r="J252" s="56"/>
      <c r="K252" s="45"/>
      <c r="L252" s="46"/>
      <c r="M252" s="46"/>
      <c r="N252" s="46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2"/>
      <c r="AB252" s="44"/>
      <c r="AC252" s="44"/>
      <c r="AD252" s="44"/>
      <c r="AE252" s="44"/>
    </row>
    <row r="253" spans="2:31" ht="12.75" customHeight="1" x14ac:dyDescent="0.2">
      <c r="B253" s="36"/>
      <c r="D253" s="49"/>
      <c r="E253" s="49"/>
      <c r="F253" s="54"/>
      <c r="G253" s="55"/>
      <c r="H253" s="55"/>
      <c r="I253" s="55"/>
      <c r="J253" s="56"/>
      <c r="K253" s="45"/>
      <c r="L253" s="46"/>
      <c r="M253" s="46"/>
      <c r="N253" s="46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2"/>
      <c r="AB253" s="44"/>
      <c r="AC253" s="44"/>
      <c r="AD253" s="44"/>
      <c r="AE253" s="44"/>
    </row>
    <row r="254" spans="2:31" ht="12.75" customHeight="1" x14ac:dyDescent="0.2">
      <c r="B254" s="36"/>
      <c r="D254" s="49"/>
      <c r="E254" s="49"/>
      <c r="F254" s="54"/>
      <c r="G254" s="55"/>
      <c r="H254" s="55"/>
      <c r="I254" s="55"/>
      <c r="J254" s="56"/>
      <c r="K254" s="45"/>
      <c r="L254" s="46"/>
      <c r="M254" s="46"/>
      <c r="N254" s="46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2"/>
      <c r="AB254" s="44"/>
      <c r="AC254" s="44"/>
      <c r="AD254" s="44"/>
      <c r="AE254" s="44"/>
    </row>
    <row r="255" spans="2:31" ht="12.75" customHeight="1" x14ac:dyDescent="0.2">
      <c r="B255" s="36"/>
      <c r="D255" s="49"/>
      <c r="E255" s="49"/>
      <c r="F255" s="54"/>
      <c r="G255" s="55"/>
      <c r="H255" s="55"/>
      <c r="I255" s="55"/>
      <c r="J255" s="56"/>
      <c r="K255" s="45"/>
      <c r="L255" s="46"/>
      <c r="M255" s="46"/>
      <c r="N255" s="46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2"/>
      <c r="AB255" s="44"/>
      <c r="AC255" s="44"/>
      <c r="AD255" s="44"/>
      <c r="AE255" s="44"/>
    </row>
    <row r="256" spans="2:31" ht="12.75" customHeight="1" x14ac:dyDescent="0.2">
      <c r="B256" s="36"/>
      <c r="D256" s="49"/>
      <c r="E256" s="49"/>
      <c r="F256" s="54"/>
      <c r="G256" s="55"/>
      <c r="H256" s="55"/>
      <c r="I256" s="55"/>
      <c r="J256" s="56"/>
      <c r="K256" s="45"/>
      <c r="L256" s="46"/>
      <c r="M256" s="46"/>
      <c r="N256" s="46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2"/>
      <c r="AB256" s="44"/>
      <c r="AC256" s="44"/>
      <c r="AD256" s="44"/>
      <c r="AE256" s="44"/>
    </row>
    <row r="257" spans="2:31" ht="12.75" customHeight="1" x14ac:dyDescent="0.2">
      <c r="B257" s="36"/>
      <c r="D257" s="49"/>
      <c r="E257" s="49"/>
      <c r="F257" s="54"/>
      <c r="G257" s="55"/>
      <c r="H257" s="55"/>
      <c r="I257" s="55"/>
      <c r="J257" s="56"/>
      <c r="K257" s="45"/>
      <c r="L257" s="46"/>
      <c r="M257" s="46"/>
      <c r="N257" s="46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2"/>
      <c r="AB257" s="44"/>
      <c r="AC257" s="44"/>
      <c r="AD257" s="44"/>
      <c r="AE257" s="44"/>
    </row>
    <row r="258" spans="2:31" ht="12.75" customHeight="1" x14ac:dyDescent="0.2">
      <c r="B258" s="36"/>
      <c r="D258" s="49"/>
      <c r="E258" s="49"/>
      <c r="F258" s="54"/>
      <c r="G258" s="55"/>
      <c r="H258" s="55"/>
      <c r="I258" s="55"/>
      <c r="J258" s="56"/>
      <c r="K258" s="45"/>
      <c r="L258" s="46"/>
      <c r="M258" s="46"/>
      <c r="N258" s="46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2"/>
      <c r="AB258" s="44"/>
      <c r="AC258" s="44"/>
      <c r="AD258" s="44"/>
      <c r="AE258" s="44"/>
    </row>
    <row r="259" spans="2:31" ht="12.75" customHeight="1" x14ac:dyDescent="0.2">
      <c r="B259" s="36"/>
      <c r="D259" s="49"/>
      <c r="E259" s="49"/>
      <c r="F259" s="54"/>
      <c r="G259" s="55"/>
      <c r="H259" s="55"/>
      <c r="I259" s="55"/>
      <c r="J259" s="56"/>
      <c r="K259" s="45"/>
      <c r="L259" s="46"/>
      <c r="M259" s="46"/>
      <c r="N259" s="46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3"/>
      <c r="AB259" s="44"/>
      <c r="AC259" s="44"/>
      <c r="AD259" s="44"/>
      <c r="AE259" s="44"/>
    </row>
    <row r="260" spans="2:31" ht="12.75" customHeight="1" thickBot="1" x14ac:dyDescent="0.25">
      <c r="B260" s="37"/>
      <c r="D260" s="50"/>
      <c r="E260" s="50"/>
      <c r="F260" s="57"/>
      <c r="G260" s="58"/>
      <c r="H260" s="58"/>
      <c r="I260" s="58"/>
      <c r="J260" s="59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38" t="s">
        <v>2</v>
      </c>
      <c r="E321" s="39"/>
      <c r="F321" s="39"/>
      <c r="G321" s="39"/>
      <c r="H321" s="39"/>
      <c r="I321" s="39"/>
      <c r="J321" s="40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Filicky, Nichole</cp:lastModifiedBy>
  <cp:lastPrinted>2015-05-18T13:50:30Z</cp:lastPrinted>
  <dcterms:created xsi:type="dcterms:W3CDTF">2005-09-27T11:52:28Z</dcterms:created>
  <dcterms:modified xsi:type="dcterms:W3CDTF">2025-12-10T12:39:08Z</dcterms:modified>
</cp:coreProperties>
</file>